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Daska\Documents\Preklady\ACTA\MV SR\"/>
    </mc:Choice>
  </mc:AlternateContent>
  <xr:revisionPtr revIDLastSave="0" documentId="13_ncr:1_{FBBBE1BF-52EF-43D0-99FE-E5FFACAB61BE}" xr6:coauthVersionLast="47" xr6:coauthVersionMax="47" xr10:uidLastSave="{00000000-0000-0000-0000-000000000000}"/>
  <bookViews>
    <workbookView xWindow="-120" yWindow="-120" windowWidth="29040" windowHeight="15840" xr2:uid="{4EC07AC3-E09C-4E39-8FB8-8E8751D49A5A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B23" i="1" s="1"/>
  <c r="B7" i="1"/>
  <c r="D12" i="1"/>
  <c r="E12" i="1" s="1"/>
  <c r="D11" i="1"/>
  <c r="E11" i="1" s="1"/>
  <c r="D8" i="1"/>
  <c r="E8" i="1" s="1"/>
  <c r="D26" i="1"/>
  <c r="E26" i="1" s="1"/>
  <c r="D24" i="1"/>
  <c r="E24" i="1" s="1"/>
  <c r="D27" i="1"/>
  <c r="E27" i="1" s="1"/>
  <c r="D23" i="1"/>
  <c r="E23" i="1" s="1"/>
  <c r="A26" i="1"/>
  <c r="A25" i="1"/>
  <c r="A24" i="1"/>
  <c r="E25" i="1" l="1"/>
  <c r="D25" i="1" s="1"/>
  <c r="L23" i="1"/>
  <c r="B24" i="1" s="1"/>
  <c r="L24" i="1" s="1"/>
  <c r="B25" i="1" l="1"/>
  <c r="D13" i="1" l="1"/>
  <c r="E13" i="1" s="1"/>
  <c r="D9" i="1"/>
  <c r="E9" i="1" s="1"/>
  <c r="D7" i="1"/>
  <c r="E7" i="1" s="1"/>
  <c r="E10" i="1" l="1"/>
  <c r="D10" i="1" s="1"/>
  <c r="L7" i="1"/>
  <c r="B8" i="1" s="1"/>
  <c r="L25" i="1" l="1"/>
  <c r="B26" i="1" s="1"/>
  <c r="L26" i="1" l="1"/>
  <c r="L8" i="1" l="1"/>
  <c r="B9" i="1" s="1"/>
  <c r="L9" i="1" l="1"/>
  <c r="B10" i="1" l="1"/>
  <c r="L10" i="1" s="1"/>
  <c r="B11" i="1" s="1"/>
  <c r="L11" i="1" s="1"/>
  <c r="B12" i="1" s="1"/>
  <c r="L12" i="1" s="1"/>
</calcChain>
</file>

<file path=xl/sharedStrings.xml><?xml version="1.0" encoding="utf-8"?>
<sst xmlns="http://schemas.openxmlformats.org/spreadsheetml/2006/main" count="86" uniqueCount="39">
  <si>
    <t>Basic operating weight of equipped helicopter [KGS]</t>
  </si>
  <si>
    <t>MISSION 1</t>
  </si>
  <si>
    <t>Max available fuel on board [KGS]</t>
  </si>
  <si>
    <t>MTOW</t>
  </si>
  <si>
    <t>TOW</t>
  </si>
  <si>
    <t>FLIGHT MODE</t>
  </si>
  <si>
    <t>Duration</t>
  </si>
  <si>
    <t>Fuel</t>
  </si>
  <si>
    <t>Speed</t>
  </si>
  <si>
    <t>Fuel burn</t>
  </si>
  <si>
    <t>Altitude</t>
  </si>
  <si>
    <t>Temperature</t>
  </si>
  <si>
    <t>Remark</t>
  </si>
  <si>
    <t>[KGS]</t>
  </si>
  <si>
    <t>[MIN]</t>
  </si>
  <si>
    <t>[KTS]</t>
  </si>
  <si>
    <t>[KGS / HR]</t>
  </si>
  <si>
    <t>[M above MSL]</t>
  </si>
  <si>
    <t>[°C]</t>
  </si>
  <si>
    <t>Source of information</t>
  </si>
  <si>
    <t>Take off</t>
  </si>
  <si>
    <t>300m MSL</t>
  </si>
  <si>
    <t>ISA +10</t>
  </si>
  <si>
    <t>Inbound flight 90NM</t>
  </si>
  <si>
    <t>600m MSL</t>
  </si>
  <si>
    <r>
      <rPr>
        <sz val="9"/>
        <color theme="1"/>
        <rFont val="Arial"/>
        <family val="2"/>
        <charset val="238"/>
      </rPr>
      <t xml:space="preserve">Pickup load </t>
    </r>
    <r>
      <rPr>
        <b/>
        <sz val="9"/>
        <color theme="1"/>
        <rFont val="Arial"/>
        <family val="2"/>
        <charset val="238"/>
      </rPr>
      <t>+ 3100kg</t>
    </r>
  </si>
  <si>
    <t>Endurance with sling load</t>
  </si>
  <si>
    <r>
      <rPr>
        <sz val="9"/>
        <color theme="1"/>
        <rFont val="Arial"/>
        <family val="2"/>
        <charset val="238"/>
      </rPr>
      <t xml:space="preserve">Drop load </t>
    </r>
    <r>
      <rPr>
        <b/>
        <sz val="9"/>
        <color theme="1"/>
        <rFont val="Arial"/>
        <family val="2"/>
        <charset val="238"/>
      </rPr>
      <t>- 3100kg</t>
    </r>
  </si>
  <si>
    <t>Outbound flight 60NM</t>
  </si>
  <si>
    <t>Final reserve 20min</t>
  </si>
  <si>
    <t>450m MSL</t>
  </si>
  <si>
    <t>Instructions for completing - Mission 1</t>
  </si>
  <si>
    <r>
      <rPr>
        <sz val="11"/>
        <color rgb="FF000000"/>
        <rFont val="Aptos Narrow"/>
        <scheme val="minor"/>
      </rPr>
      <t xml:space="preserve">The tenderer shall indicate 
     - in </t>
    </r>
    <r>
      <rPr>
        <b/>
        <sz val="11"/>
        <color rgb="FF000000"/>
        <rFont val="Aptos Narrow"/>
        <scheme val="minor"/>
      </rPr>
      <t>cell A7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the maximum take-off weight of the helicopter offered in KGS</t>
    </r>
    <r>
      <rPr>
        <sz val="11"/>
        <color rgb="FF000000"/>
        <rFont val="Aptos Narrow"/>
        <scheme val="minor"/>
      </rPr>
      <t xml:space="preserve">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 xml:space="preserve">.
     - in </t>
    </r>
    <r>
      <rPr>
        <b/>
        <sz val="11"/>
        <color rgb="FF000000"/>
        <rFont val="Aptos Narrow"/>
        <scheme val="minor"/>
      </rPr>
      <t>cell A9</t>
    </r>
    <r>
      <rPr>
        <sz val="11"/>
        <color rgb="FF000000"/>
        <rFont val="Aptos Narrow"/>
        <scheme val="minor"/>
      </rPr>
      <t>:</t>
    </r>
    <r>
      <rPr>
        <sz val="11"/>
        <color rgb="FF000000"/>
        <rFont val="Aptos Narrow"/>
        <scheme val="minor"/>
      </rPr>
      <t xml:space="preserve">
               </t>
    </r>
    <r>
      <rPr>
        <sz val="11"/>
        <color rgb="FF000000"/>
        <rFont val="Aptos Narrow"/>
        <scheme val="minor"/>
      </rPr>
      <t xml:space="preserve">- </t>
    </r>
    <r>
      <rPr>
        <b/>
        <sz val="11"/>
        <color rgb="FF000000"/>
        <rFont val="Aptos Narrow"/>
        <scheme val="minor"/>
      </rPr>
      <t>the maximum take-off weight of the helicopter offered in KGS for take-off with external cargo</t>
    </r>
    <r>
      <rPr>
        <sz val="11"/>
        <color rgb="FF000000"/>
        <rFont val="Aptos Narrow"/>
        <scheme val="minor"/>
      </rPr>
      <t xml:space="preserve">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 xml:space="preserve">, if the helicopter has an extended take-off weight for this type of flight;
               - if the helicopter does not have an extended take-off weight for flights with external cargo, enter </t>
    </r>
    <r>
      <rPr>
        <b/>
        <sz val="11"/>
        <color rgb="FF000000"/>
        <rFont val="Aptos Narrow"/>
        <scheme val="minor"/>
      </rPr>
      <t>the maximum take-off weight of the helicopter offered in KGS</t>
    </r>
    <r>
      <rPr>
        <sz val="11"/>
        <color rgb="FF000000"/>
        <rFont val="Aptos Narrow"/>
        <scheme val="minor"/>
      </rPr>
      <t xml:space="preserve">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 xml:space="preserve">. 
     - in </t>
    </r>
    <r>
      <rPr>
        <b/>
        <sz val="11"/>
        <color rgb="FF000000"/>
        <rFont val="Aptos Narrow"/>
        <scheme val="minor"/>
      </rPr>
      <t>cell A12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the maximum take-off weight of the helicopter offered in KGS</t>
    </r>
    <r>
      <rPr>
        <sz val="11"/>
        <color rgb="FF000000"/>
        <rFont val="Aptos Narrow"/>
        <scheme val="minor"/>
      </rPr>
      <t xml:space="preserve">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 xml:space="preserve">.   
     - in </t>
    </r>
    <r>
      <rPr>
        <b/>
        <sz val="11"/>
        <color rgb="FF000000"/>
        <rFont val="Aptos Narrow"/>
        <scheme val="minor"/>
      </rPr>
      <t>cell</t>
    </r>
    <r>
      <rPr>
        <sz val="11"/>
        <color rgb="FF000000"/>
        <rFont val="Aptos Narrow"/>
        <scheme val="minor"/>
      </rPr>
      <t xml:space="preserve"> </t>
    </r>
    <r>
      <rPr>
        <b/>
        <sz val="11"/>
        <color rgb="FF000000"/>
        <rFont val="Aptos Narrow"/>
        <scheme val="minor"/>
      </rPr>
      <t>D2 - the operating empty weight of the helicopter offered</t>
    </r>
    <r>
      <rPr>
        <sz val="11"/>
        <color rgb="FF000000"/>
        <rFont val="Aptos Narrow"/>
        <scheme val="minor"/>
      </rPr>
      <t>, configured in accordance with the description of the subject-matter of the contract, point 1, in KGS units.</t>
    </r>
    <r>
      <rPr>
        <sz val="11"/>
        <color rgb="FF000000"/>
        <rFont val="Aptos Narrow"/>
        <scheme val="minor"/>
      </rPr>
      <t xml:space="preserve">
     </t>
    </r>
    <r>
      <rPr>
        <sz val="11"/>
        <color rgb="FF000000"/>
        <rFont val="Aptos Narrow"/>
        <scheme val="minor"/>
      </rPr>
      <t xml:space="preserve">- in </t>
    </r>
    <r>
      <rPr>
        <b/>
        <sz val="11"/>
        <color rgb="FF000000"/>
        <rFont val="Aptos Narrow"/>
        <scheme val="minor"/>
      </rPr>
      <t>cell D3 - the maximum permissible fuel weight in KGS</t>
    </r>
    <r>
      <rPr>
        <sz val="11"/>
        <color rgb="FF000000"/>
        <rFont val="Aptos Narrow"/>
        <scheme val="minor"/>
      </rPr>
      <t>, whereby:</t>
    </r>
    <r>
      <rPr>
        <sz val="11"/>
        <color rgb="FF000000"/>
        <rFont val="Aptos Narrow"/>
        <scheme val="minor"/>
      </rPr>
      <t xml:space="preserve">
               </t>
    </r>
    <r>
      <rPr>
        <sz val="11"/>
        <color rgb="FF000000"/>
        <rFont val="Aptos Narrow"/>
        <scheme val="minor"/>
      </rPr>
      <t xml:space="preserve">- the take-off weight specified in </t>
    </r>
    <r>
      <rPr>
        <b/>
        <sz val="11"/>
        <color rgb="FF000000"/>
        <rFont val="Aptos Narrow"/>
        <scheme val="minor"/>
      </rPr>
      <t>column B</t>
    </r>
    <r>
      <rPr>
        <sz val="11"/>
        <color rgb="FF000000"/>
        <rFont val="Aptos Narrow"/>
        <scheme val="minor"/>
      </rPr>
      <t xml:space="preserve"> must not exceed at any time the maximum take-off weight of the helicopter offered, specified in the same row in </t>
    </r>
    <r>
      <rPr>
        <b/>
        <sz val="11"/>
        <color rgb="FF000000"/>
        <rFont val="Aptos Narrow"/>
        <scheme val="minor"/>
      </rPr>
      <t>column A</t>
    </r>
    <r>
      <rPr>
        <sz val="11"/>
        <color rgb="FF000000"/>
        <rFont val="Aptos Narrow"/>
        <scheme val="minor"/>
      </rPr>
      <t xml:space="preserve">,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>,
               - and at the same time must not exceed the maximum possible capacity of the helicopter’s fuel tanks.</t>
    </r>
    <r>
      <rPr>
        <sz val="11"/>
        <color rgb="FF000000"/>
        <rFont val="Aptos Narrow"/>
        <scheme val="minor"/>
      </rPr>
      <t xml:space="preserve">
</t>
    </r>
    <r>
      <rPr>
        <sz val="11"/>
        <color theme="1"/>
        <rFont val="Aptos Narrow (Text)"/>
        <charset val="238"/>
      </rPr>
      <t xml:space="preserve">     </t>
    </r>
    <r>
      <rPr>
        <sz val="11"/>
        <color theme="1"/>
        <rFont val="Aptos Narrow (Text)"/>
        <charset val="238"/>
      </rPr>
      <t xml:space="preserve">- in </t>
    </r>
    <r>
      <rPr>
        <b/>
        <sz val="11"/>
        <color theme="1"/>
        <rFont val="Aptos Narrow (Text)"/>
        <charset val="238"/>
      </rPr>
      <t>column F - the speed of the helicopter in KTS</t>
    </r>
    <r>
      <rPr>
        <sz val="11"/>
        <color theme="1"/>
        <rFont val="Aptos Narrow (Text)"/>
        <charset val="238"/>
      </rPr>
      <t xml:space="preserve">, specified in the helicopter flight manual for the individual flight modes specified in the same row in </t>
    </r>
    <r>
      <rPr>
        <b/>
        <sz val="11"/>
        <color theme="1"/>
        <rFont val="Aptos Narrow (Text)"/>
        <charset val="238"/>
      </rPr>
      <t>column C</t>
    </r>
    <r>
      <rPr>
        <sz val="11"/>
        <color theme="1"/>
        <rFont val="Aptos Narrow (Text)"/>
        <charset val="238"/>
      </rPr>
      <t xml:space="preserve">, at the altitude specified in the same row in </t>
    </r>
    <r>
      <rPr>
        <b/>
        <sz val="11"/>
        <color theme="1"/>
        <rFont val="Aptos Narrow (Text)"/>
        <charset val="238"/>
      </rPr>
      <t>column H</t>
    </r>
    <r>
      <rPr>
        <sz val="11"/>
        <color theme="1"/>
        <rFont val="Aptos Narrow (Text)"/>
        <charset val="238"/>
      </rPr>
      <t xml:space="preserve"> and under the conditions of the international standard atmosphere specified in the same row in </t>
    </r>
    <r>
      <rPr>
        <b/>
        <sz val="11"/>
        <color theme="1"/>
        <rFont val="Aptos Narrow (Text)"/>
        <charset val="238"/>
      </rPr>
      <t>column I</t>
    </r>
    <r>
      <rPr>
        <sz val="11"/>
        <color theme="1"/>
        <rFont val="Aptos Narrow (Text)"/>
        <charset val="238"/>
      </rPr>
      <t>, whereby:</t>
    </r>
    <r>
      <rPr>
        <sz val="11"/>
        <color theme="1"/>
        <rFont val="Aptos Narrow (Text)"/>
        <charset val="238"/>
      </rPr>
      <t xml:space="preserve"> </t>
    </r>
    <r>
      <rPr>
        <b/>
        <sz val="11"/>
        <color theme="1"/>
        <rFont val="Aptos Narrow (Text)"/>
        <charset val="238"/>
      </rPr>
      <t xml:space="preserve">
               </t>
    </r>
    <r>
      <rPr>
        <sz val="11"/>
        <color theme="1"/>
        <rFont val="Aptos Narrow (Text)"/>
        <charset val="238"/>
      </rPr>
      <t xml:space="preserve">- the speed and fuel consumption values </t>
    </r>
    <r>
      <rPr>
        <b/>
        <sz val="11"/>
        <color theme="1"/>
        <rFont val="Aptos Narrow (Text)"/>
        <charset val="238"/>
      </rPr>
      <t>must</t>
    </r>
    <r>
      <rPr>
        <sz val="11"/>
        <color theme="1"/>
        <rFont val="Aptos Narrow (Text)"/>
        <charset val="238"/>
      </rPr>
      <t xml:space="preserve"> also </t>
    </r>
    <r>
      <rPr>
        <b/>
        <sz val="11"/>
        <color theme="1"/>
        <rFont val="Aptos Narrow (Text)"/>
        <charset val="238"/>
      </rPr>
      <t>take into account the current weight of the helicopter</t>
    </r>
    <r>
      <rPr>
        <sz val="11"/>
        <color theme="1"/>
        <rFont val="Aptos Narrow (Text)"/>
        <charset val="238"/>
      </rPr>
      <t xml:space="preserve"> specified in the same row in </t>
    </r>
    <r>
      <rPr>
        <b/>
        <sz val="11"/>
        <color theme="1"/>
        <rFont val="Aptos Narrow (Text)"/>
        <charset val="238"/>
      </rPr>
      <t>column B</t>
    </r>
    <r>
      <rPr>
        <sz val="11"/>
        <color theme="1"/>
        <rFont val="Aptos Narrow (Text)"/>
        <charset val="238"/>
      </rPr>
      <t xml:space="preserve">. 
               - for the inbound flight and outbound flight, </t>
    </r>
    <r>
      <rPr>
        <b/>
        <sz val="11"/>
        <color theme="1"/>
        <rFont val="Aptos Narrow (Text)"/>
        <charset val="238"/>
      </rPr>
      <t>this speed must be greater than 0 KTS</t>
    </r>
    <r>
      <rPr>
        <sz val="11"/>
        <color theme="1"/>
        <rFont val="Aptos Narrow (Text)"/>
        <charset val="238"/>
      </rPr>
      <t>.</t>
    </r>
    <r>
      <rPr>
        <b/>
        <sz val="11"/>
        <color rgb="FF000000"/>
        <rFont val="Aptos Narrow"/>
        <scheme val="minor"/>
      </rPr>
      <t xml:space="preserve">
</t>
    </r>
    <r>
      <rPr>
        <sz val="11"/>
        <color rgb="FF000000"/>
        <rFont val="Aptos Narrow"/>
        <scheme val="minor"/>
      </rPr>
      <t xml:space="preserve">     </t>
    </r>
    <r>
      <rPr>
        <sz val="11"/>
        <color rgb="FF000000"/>
        <rFont val="Aptos Narrow"/>
        <scheme val="minor"/>
      </rPr>
      <t xml:space="preserve">- in </t>
    </r>
    <r>
      <rPr>
        <b/>
        <sz val="11"/>
        <color rgb="FF000000"/>
        <rFont val="Aptos Narrow"/>
        <scheme val="minor"/>
      </rPr>
      <t>column G - fuel consumption in KGS</t>
    </r>
    <r>
      <rPr>
        <sz val="11"/>
        <color rgb="FF000000"/>
        <rFont val="Aptos Narrow"/>
        <scheme val="minor"/>
      </rPr>
      <t xml:space="preserve">, as specified in the helicopter flight manual for the individual flight modes listed in the same row in </t>
    </r>
    <r>
      <rPr>
        <b/>
        <sz val="11"/>
        <color rgb="FF000000"/>
        <rFont val="Aptos Narrow"/>
        <scheme val="minor"/>
      </rPr>
      <t>column C</t>
    </r>
    <r>
      <rPr>
        <sz val="11"/>
        <color rgb="FF000000"/>
        <rFont val="Aptos Narrow"/>
        <scheme val="minor"/>
      </rPr>
      <t xml:space="preserve">, at the altitude specified in the same row in </t>
    </r>
    <r>
      <rPr>
        <b/>
        <sz val="11"/>
        <color rgb="FF000000"/>
        <rFont val="Aptos Narrow"/>
        <scheme val="minor"/>
      </rPr>
      <t>column H</t>
    </r>
    <r>
      <rPr>
        <sz val="11"/>
        <color rgb="FF000000"/>
        <rFont val="Aptos Narrow"/>
        <scheme val="minor"/>
      </rPr>
      <t xml:space="preserve"> and under the conditions of the international standard atmosphere specified in the same row in </t>
    </r>
    <r>
      <rPr>
        <b/>
        <sz val="11"/>
        <color rgb="FF000000"/>
        <rFont val="Aptos Narrow"/>
        <scheme val="minor"/>
      </rPr>
      <t>column I</t>
    </r>
    <r>
      <rPr>
        <sz val="11"/>
        <color rgb="FF000000"/>
        <rFont val="Aptos Narrow"/>
        <scheme val="minor"/>
      </rPr>
      <t xml:space="preserve">, whereby the speed and fuel consumption values </t>
    </r>
    <r>
      <rPr>
        <b/>
        <sz val="11"/>
        <color rgb="FF000000"/>
        <rFont val="Aptos Narrow"/>
        <scheme val="minor"/>
      </rPr>
      <t>must</t>
    </r>
    <r>
      <rPr>
        <sz val="11"/>
        <color rgb="FF000000"/>
        <rFont val="Aptos Narrow"/>
        <scheme val="minor"/>
      </rPr>
      <t xml:space="preserve"> also </t>
    </r>
    <r>
      <rPr>
        <b/>
        <sz val="11"/>
        <color rgb="FF000000"/>
        <rFont val="Aptos Narrow"/>
        <scheme val="minor"/>
      </rPr>
      <t>take into account the current weight of the helicopter</t>
    </r>
    <r>
      <rPr>
        <sz val="11"/>
        <color rgb="FF000000"/>
        <rFont val="Aptos Narrow"/>
        <scheme val="minor"/>
      </rPr>
      <t xml:space="preserve"> specified in the same row in </t>
    </r>
    <r>
      <rPr>
        <b/>
        <sz val="11"/>
        <color rgb="FF000000"/>
        <rFont val="Aptos Narrow"/>
        <scheme val="minor"/>
      </rPr>
      <t>column B</t>
    </r>
    <r>
      <rPr>
        <sz val="11"/>
        <color rgb="FF000000"/>
        <rFont val="Aptos Narrow"/>
        <scheme val="minor"/>
      </rPr>
      <t xml:space="preserve">. 
     - in </t>
    </r>
    <r>
      <rPr>
        <b/>
        <sz val="11"/>
        <color rgb="FF000000"/>
        <rFont val="Aptos Narrow"/>
        <scheme val="minor"/>
      </rPr>
      <t>column J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a reference to the source of the data specified in the relevant row</t>
    </r>
    <r>
      <rPr>
        <sz val="11"/>
        <color rgb="FF000000"/>
        <rFont val="Aptos Narrow"/>
        <scheme val="minor"/>
      </rPr>
      <t>.</t>
    </r>
    <r>
      <rPr>
        <sz val="11"/>
        <color rgb="FF000000"/>
        <rFont val="Aptos Narrow"/>
        <scheme val="minor"/>
      </rPr>
      <t xml:space="preserve">
</t>
    </r>
    <r>
      <rPr>
        <b/>
        <sz val="11"/>
        <color rgb="FFFF0000"/>
        <rFont val="Aptos Narrow (Text)"/>
        <charset val="238"/>
      </rPr>
      <t>The mission is considered accomplished if the following conditions are met:</t>
    </r>
    <r>
      <rPr>
        <b/>
        <sz val="11"/>
        <color rgb="FFFF0000"/>
        <rFont val="Aptos Narrow (Text)"/>
        <charset val="238"/>
      </rPr>
      <t xml:space="preserve">
               </t>
    </r>
    <r>
      <rPr>
        <b/>
        <sz val="11"/>
        <color rgb="FFFF0000"/>
        <rFont val="Aptos Narrow (Text)"/>
        <charset val="238"/>
      </rPr>
      <t>1.</t>
    </r>
    <r>
      <rPr>
        <b/>
        <sz val="11"/>
        <color rgb="FFFF0000"/>
        <rFont val="Aptos Narrow (Text)"/>
        <charset val="238"/>
      </rPr>
      <t xml:space="preserve"> </t>
    </r>
    <r>
      <rPr>
        <b/>
        <sz val="11"/>
        <color rgb="FFFF0000"/>
        <rFont val="Aptos Narrow (Text)"/>
        <charset val="238"/>
      </rPr>
      <t>The take-off weight value in column B must not exceed at any time the maximum take-off weight specified in the same row in column A.
               2.</t>
    </r>
    <r>
      <rPr>
        <b/>
        <sz val="11"/>
        <color rgb="FFFF0000"/>
        <rFont val="Aptos Narrow (Text)"/>
        <charset val="238"/>
      </rPr>
      <t xml:space="preserve"> </t>
    </r>
    <r>
      <rPr>
        <b/>
        <sz val="11"/>
        <color rgb="FFFF0000"/>
        <rFont val="Aptos Narrow (Text)"/>
        <charset val="238"/>
      </rPr>
      <t>The value in cell D10 must be equal to 90 minutes with a tolerance of 5% downwards, i.e. the value in cell D9 must be equal to or greater than 85.5 minutes.</t>
    </r>
  </si>
  <si>
    <t>MISSION 2</t>
  </si>
  <si>
    <t>Inbound flight 220NM</t>
  </si>
  <si>
    <r>
      <rPr>
        <sz val="9"/>
        <color theme="1"/>
        <rFont val="Arial"/>
        <family val="2"/>
        <charset val="238"/>
      </rPr>
      <t xml:space="preserve">Endurance </t>
    </r>
    <r>
      <rPr>
        <b/>
        <sz val="9"/>
        <color theme="1"/>
        <rFont val="Arial"/>
        <family val="2"/>
        <charset val="238"/>
      </rPr>
      <t>mission 15pax</t>
    </r>
  </si>
  <si>
    <t>Instructions for completing - Mission 2</t>
  </si>
  <si>
    <r>
      <rPr>
        <sz val="11"/>
        <color rgb="FF000000"/>
        <rFont val="Aptos Narrow"/>
        <scheme val="minor"/>
      </rPr>
      <t xml:space="preserve">The tenderer shall indicate 
     - in </t>
    </r>
    <r>
      <rPr>
        <b/>
        <sz val="11"/>
        <color rgb="FF000000"/>
        <rFont val="Aptos Narrow"/>
        <scheme val="minor"/>
      </rPr>
      <t>cell A23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the maximum take-off weight of the helicopter offered in KGS</t>
    </r>
    <r>
      <rPr>
        <sz val="11"/>
        <color rgb="FF000000"/>
        <rFont val="Aptos Narrow"/>
        <scheme val="minor"/>
      </rPr>
      <t xml:space="preserve">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 xml:space="preserve">.
     - in </t>
    </r>
    <r>
      <rPr>
        <b/>
        <sz val="11"/>
        <color rgb="FF000000"/>
        <rFont val="Aptos Narrow"/>
        <scheme val="minor"/>
      </rPr>
      <t>cell D19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a maximum permissible fuel weight in KGS</t>
    </r>
    <r>
      <rPr>
        <sz val="11"/>
        <color rgb="FF000000"/>
        <rFont val="Aptos Narrow"/>
        <scheme val="minor"/>
      </rPr>
      <t>, whereby:</t>
    </r>
    <r>
      <rPr>
        <sz val="11"/>
        <color rgb="FF000000"/>
        <rFont val="Aptos Narrow"/>
        <scheme val="minor"/>
      </rPr>
      <t xml:space="preserve">
               </t>
    </r>
    <r>
      <rPr>
        <sz val="11"/>
        <color rgb="FF000000"/>
        <rFont val="Aptos Narrow"/>
        <scheme val="minor"/>
      </rPr>
      <t xml:space="preserve">- the take-off weight specified in </t>
    </r>
    <r>
      <rPr>
        <b/>
        <sz val="11"/>
        <color rgb="FF000000"/>
        <rFont val="Aptos Narrow"/>
        <scheme val="minor"/>
      </rPr>
      <t>column B</t>
    </r>
    <r>
      <rPr>
        <sz val="11"/>
        <color rgb="FF000000"/>
        <rFont val="Aptos Narrow"/>
        <scheme val="minor"/>
      </rPr>
      <t xml:space="preserve"> must not exceed at any time the maximum take-off weight of the helicopter offered, specified in the same row in </t>
    </r>
    <r>
      <rPr>
        <b/>
        <sz val="11"/>
        <color rgb="FF000000"/>
        <rFont val="Aptos Narrow"/>
        <scheme val="minor"/>
      </rPr>
      <t>column A</t>
    </r>
    <r>
      <rPr>
        <sz val="11"/>
        <color rgb="FF000000"/>
        <rFont val="Aptos Narrow"/>
        <scheme val="minor"/>
      </rPr>
      <t xml:space="preserve">, at the altitude and atmospheric conditions specified in </t>
    </r>
    <r>
      <rPr>
        <b/>
        <sz val="11"/>
        <color rgb="FF000000"/>
        <rFont val="Aptos Narrow"/>
        <scheme val="minor"/>
      </rPr>
      <t>columns H and I</t>
    </r>
    <r>
      <rPr>
        <sz val="11"/>
        <color rgb="FF000000"/>
        <rFont val="Aptos Narrow"/>
        <scheme val="minor"/>
      </rPr>
      <t>,
               - and at the same time must not exceed the maximum possible capacity of the helicopter’s fuel tanks.</t>
    </r>
    <r>
      <rPr>
        <sz val="11"/>
        <color rgb="FF000000"/>
        <rFont val="Aptos Narrow"/>
        <scheme val="minor"/>
      </rPr>
      <t xml:space="preserve">
</t>
    </r>
    <r>
      <rPr>
        <sz val="11"/>
        <color theme="1"/>
        <rFont val="Aptos Narrow (Text)"/>
        <charset val="238"/>
      </rPr>
      <t xml:space="preserve">     </t>
    </r>
    <r>
      <rPr>
        <sz val="11"/>
        <color theme="1"/>
        <rFont val="Aptos Narrow (Text)"/>
        <charset val="238"/>
      </rPr>
      <t xml:space="preserve">- in </t>
    </r>
    <r>
      <rPr>
        <b/>
        <sz val="11"/>
        <color theme="1"/>
        <rFont val="Aptos Narrow (Text)"/>
        <charset val="238"/>
      </rPr>
      <t>column F - the speed of the helicopter in KTS</t>
    </r>
    <r>
      <rPr>
        <sz val="11"/>
        <color theme="1"/>
        <rFont val="Aptos Narrow (Text)"/>
        <charset val="238"/>
      </rPr>
      <t xml:space="preserve">, specified in the helicopter flight manual for the individual flight modes specified in the same row in </t>
    </r>
    <r>
      <rPr>
        <b/>
        <sz val="11"/>
        <color theme="1"/>
        <rFont val="Aptos Narrow (Text)"/>
        <charset val="238"/>
      </rPr>
      <t>column C</t>
    </r>
    <r>
      <rPr>
        <sz val="11"/>
        <color theme="1"/>
        <rFont val="Aptos Narrow (Text)"/>
        <charset val="238"/>
      </rPr>
      <t xml:space="preserve">, at the altitude specified in the same row in </t>
    </r>
    <r>
      <rPr>
        <b/>
        <sz val="11"/>
        <color theme="1"/>
        <rFont val="Aptos Narrow (Text)"/>
        <charset val="238"/>
      </rPr>
      <t>column H</t>
    </r>
    <r>
      <rPr>
        <sz val="11"/>
        <color theme="1"/>
        <rFont val="Aptos Narrow (Text)"/>
        <charset val="238"/>
      </rPr>
      <t xml:space="preserve"> and under the conditions of the international standard atmosphere specified in the same row in </t>
    </r>
    <r>
      <rPr>
        <b/>
        <sz val="11"/>
        <color theme="1"/>
        <rFont val="Aptos Narrow (Text)"/>
        <charset val="238"/>
      </rPr>
      <t>column I</t>
    </r>
    <r>
      <rPr>
        <sz val="11"/>
        <color theme="1"/>
        <rFont val="Aptos Narrow (Text)"/>
        <charset val="238"/>
      </rPr>
      <t>, whereby:</t>
    </r>
    <r>
      <rPr>
        <sz val="11"/>
        <color theme="1"/>
        <rFont val="Aptos Narrow (Text)"/>
        <charset val="238"/>
      </rPr>
      <t xml:space="preserve"> </t>
    </r>
    <r>
      <rPr>
        <b/>
        <sz val="11"/>
        <color theme="1"/>
        <rFont val="Aptos Narrow (Text)"/>
        <charset val="238"/>
      </rPr>
      <t xml:space="preserve">
               </t>
    </r>
    <r>
      <rPr>
        <sz val="11"/>
        <color theme="1"/>
        <rFont val="Aptos Narrow (Text)"/>
        <charset val="238"/>
      </rPr>
      <t xml:space="preserve">- the speed and fuel consumption values </t>
    </r>
    <r>
      <rPr>
        <b/>
        <sz val="11"/>
        <color theme="1"/>
        <rFont val="Aptos Narrow (Text)"/>
        <charset val="238"/>
      </rPr>
      <t>must</t>
    </r>
    <r>
      <rPr>
        <sz val="11"/>
        <color theme="1"/>
        <rFont val="Aptos Narrow (Text)"/>
        <charset val="238"/>
      </rPr>
      <t xml:space="preserve"> also </t>
    </r>
    <r>
      <rPr>
        <b/>
        <sz val="11"/>
        <color theme="1"/>
        <rFont val="Aptos Narrow (Text)"/>
        <charset val="238"/>
      </rPr>
      <t>take into account the current weight of the helicopter</t>
    </r>
    <r>
      <rPr>
        <sz val="11"/>
        <color theme="1"/>
        <rFont val="Aptos Narrow (Text)"/>
        <charset val="238"/>
      </rPr>
      <t xml:space="preserve"> specified in the same row in </t>
    </r>
    <r>
      <rPr>
        <b/>
        <sz val="11"/>
        <color theme="1"/>
        <rFont val="Aptos Narrow (Text)"/>
        <charset val="238"/>
      </rPr>
      <t>column B</t>
    </r>
    <r>
      <rPr>
        <sz val="11"/>
        <color theme="1"/>
        <rFont val="Aptos Narrow (Text)"/>
        <charset val="238"/>
      </rPr>
      <t xml:space="preserve">. 
               - for the inbound flight and outbound flight, </t>
    </r>
    <r>
      <rPr>
        <b/>
        <sz val="11"/>
        <color theme="1"/>
        <rFont val="Aptos Narrow (Text)"/>
        <charset val="238"/>
      </rPr>
      <t>this speed must be greater than 0 KTS</t>
    </r>
    <r>
      <rPr>
        <sz val="11"/>
        <color theme="1"/>
        <rFont val="Aptos Narrow (Text)"/>
        <charset val="238"/>
      </rPr>
      <t>.</t>
    </r>
    <r>
      <rPr>
        <b/>
        <sz val="11"/>
        <color rgb="FF000000"/>
        <rFont val="Aptos Narrow"/>
        <scheme val="minor"/>
      </rPr>
      <t xml:space="preserve">
</t>
    </r>
    <r>
      <rPr>
        <sz val="11"/>
        <color rgb="FF000000"/>
        <rFont val="Aptos Narrow"/>
        <scheme val="minor"/>
      </rPr>
      <t xml:space="preserve">     </t>
    </r>
    <r>
      <rPr>
        <sz val="11"/>
        <color rgb="FF000000"/>
        <rFont val="Aptos Narrow"/>
        <scheme val="minor"/>
      </rPr>
      <t>- in column</t>
    </r>
    <r>
      <rPr>
        <b/>
        <sz val="11"/>
        <color rgb="FF000000"/>
        <rFont val="Aptos Narrow"/>
        <scheme val="minor"/>
      </rPr>
      <t xml:space="preserve"> G - fuel consumption in KGS</t>
    </r>
    <r>
      <rPr>
        <sz val="11"/>
        <color rgb="FF000000"/>
        <rFont val="Aptos Narrow"/>
        <scheme val="minor"/>
      </rPr>
      <t xml:space="preserve">, as specified in the helicopter flight manual for the individual flight modes listed in the same row in </t>
    </r>
    <r>
      <rPr>
        <b/>
        <sz val="11"/>
        <color rgb="FF000000"/>
        <rFont val="Aptos Narrow"/>
        <scheme val="minor"/>
      </rPr>
      <t>column C</t>
    </r>
    <r>
      <rPr>
        <sz val="11"/>
        <color rgb="FF000000"/>
        <rFont val="Aptos Narrow"/>
        <scheme val="minor"/>
      </rPr>
      <t xml:space="preserve">, at the altitude specified in the same row in </t>
    </r>
    <r>
      <rPr>
        <b/>
        <sz val="11"/>
        <color rgb="FF000000"/>
        <rFont val="Aptos Narrow"/>
        <scheme val="minor"/>
      </rPr>
      <t>column H</t>
    </r>
    <r>
      <rPr>
        <sz val="11"/>
        <color rgb="FF000000"/>
        <rFont val="Aptos Narrow"/>
        <scheme val="minor"/>
      </rPr>
      <t xml:space="preserve"> and under the conditions of the international standard atmosphere specified in the same row in </t>
    </r>
    <r>
      <rPr>
        <b/>
        <sz val="11"/>
        <color rgb="FF000000"/>
        <rFont val="Aptos Narrow"/>
        <scheme val="minor"/>
      </rPr>
      <t>column I</t>
    </r>
    <r>
      <rPr>
        <sz val="11"/>
        <color rgb="FF000000"/>
        <rFont val="Aptos Narrow"/>
        <scheme val="minor"/>
      </rPr>
      <t xml:space="preserve">, whereby the speed and fuel consumption values </t>
    </r>
    <r>
      <rPr>
        <b/>
        <sz val="11"/>
        <color rgb="FF000000"/>
        <rFont val="Aptos Narrow"/>
        <scheme val="minor"/>
      </rPr>
      <t>must</t>
    </r>
    <r>
      <rPr>
        <sz val="11"/>
        <color rgb="FF000000"/>
        <rFont val="Aptos Narrow"/>
        <scheme val="minor"/>
      </rPr>
      <t xml:space="preserve"> also </t>
    </r>
    <r>
      <rPr>
        <b/>
        <sz val="11"/>
        <color rgb="FF000000"/>
        <rFont val="Aptos Narrow"/>
        <scheme val="minor"/>
      </rPr>
      <t>take into account the current weight of the helicopter</t>
    </r>
    <r>
      <rPr>
        <sz val="11"/>
        <color rgb="FF000000"/>
        <rFont val="Aptos Narrow"/>
        <scheme val="minor"/>
      </rPr>
      <t xml:space="preserve"> specified in the same row in </t>
    </r>
    <r>
      <rPr>
        <b/>
        <sz val="11"/>
        <color rgb="FF000000"/>
        <rFont val="Aptos Narrow"/>
        <scheme val="minor"/>
      </rPr>
      <t>column B</t>
    </r>
    <r>
      <rPr>
        <sz val="11"/>
        <color rgb="FF000000"/>
        <rFont val="Aptos Narrow"/>
        <scheme val="minor"/>
      </rPr>
      <t xml:space="preserve">. 
     - in </t>
    </r>
    <r>
      <rPr>
        <b/>
        <sz val="11"/>
        <color rgb="FF000000"/>
        <rFont val="Aptos Narrow"/>
        <scheme val="minor"/>
      </rPr>
      <t>column J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a reference to the source of the data specified in the relevant row</t>
    </r>
    <r>
      <rPr>
        <sz val="11"/>
        <color rgb="FF000000"/>
        <rFont val="Aptos Narrow"/>
        <scheme val="minor"/>
      </rPr>
      <t>.</t>
    </r>
    <r>
      <rPr>
        <sz val="11"/>
        <color rgb="FF000000"/>
        <rFont val="Aptos Narrow"/>
        <scheme val="minor"/>
      </rPr>
      <t xml:space="preserve">
</t>
    </r>
    <r>
      <rPr>
        <b/>
        <sz val="11"/>
        <color rgb="FFFF0000"/>
        <rFont val="Aptos Narrow (Text)"/>
        <charset val="238"/>
      </rPr>
      <t>The mission is considered accomplished if the following conditions are met:</t>
    </r>
    <r>
      <rPr>
        <b/>
        <sz val="11"/>
        <color rgb="FFFF0000"/>
        <rFont val="Aptos Narrow (Text)"/>
        <charset val="238"/>
      </rPr>
      <t xml:space="preserve">
               </t>
    </r>
    <r>
      <rPr>
        <b/>
        <sz val="11"/>
        <color rgb="FFFF0000"/>
        <rFont val="Aptos Narrow (Text)"/>
        <charset val="238"/>
      </rPr>
      <t>1.</t>
    </r>
    <r>
      <rPr>
        <b/>
        <sz val="11"/>
        <color rgb="FFFF0000"/>
        <rFont val="Aptos Narrow (Text)"/>
        <charset val="238"/>
      </rPr>
      <t xml:space="preserve"> </t>
    </r>
    <r>
      <rPr>
        <b/>
        <sz val="11"/>
        <color rgb="FFFF0000"/>
        <rFont val="Aptos Narrow (Text)"/>
        <charset val="238"/>
      </rPr>
      <t>The take-off weight value in column B must not exceed at any time the maximum take-off weight specified in the same row in column A.
               2.</t>
    </r>
    <r>
      <rPr>
        <b/>
        <sz val="11"/>
        <color rgb="FFFF0000"/>
        <rFont val="Aptos Narrow (Text)"/>
        <charset val="238"/>
      </rPr>
      <t xml:space="preserve"> </t>
    </r>
    <r>
      <rPr>
        <b/>
        <sz val="11"/>
        <color rgb="FFFF0000"/>
        <rFont val="Aptos Narrow (Text)"/>
        <charset val="238"/>
      </rPr>
      <t>The value in cell D25 must be equal to 0 minutes or expressed in positive numbers.</t>
    </r>
  </si>
  <si>
    <t>LDG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</si>
</sst>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rgb="FF000000"/>
      <name val="Aptos Narrow"/>
      <scheme val="minor"/>
    </font>
    <font>
      <b/>
      <sz val="11"/>
      <color rgb="FF000000"/>
      <name val="Aptos Narrow"/>
      <scheme val="minor"/>
    </font>
    <font>
      <b/>
      <i/>
      <sz val="8"/>
      <color theme="1"/>
      <name val="Arial"/>
      <family val="2"/>
      <charset val="238"/>
    </font>
    <font>
      <b/>
      <i/>
      <sz val="8"/>
      <color theme="1"/>
      <name val="Aptos Narrow"/>
      <family val="2"/>
      <charset val="238"/>
      <scheme val="minor"/>
    </font>
    <font>
      <b/>
      <i/>
      <sz val="8"/>
      <color rgb="FF000000"/>
      <name val="Arial"/>
      <family val="2"/>
      <charset val="238"/>
    </font>
    <font>
      <sz val="11"/>
      <color theme="0"/>
      <name val="Aptos Narrow"/>
      <family val="2"/>
      <charset val="238"/>
      <scheme val="minor"/>
    </font>
    <font>
      <b/>
      <sz val="11"/>
      <color rgb="FFFF0000"/>
      <name val="Aptos Narrow (Text)"/>
      <charset val="238"/>
    </font>
    <font>
      <sz val="11"/>
      <color theme="1"/>
      <name val="Aptos Narrow (Text)"/>
      <charset val="238"/>
    </font>
    <font>
      <b/>
      <sz val="11"/>
      <color theme="1"/>
      <name val="Aptos Narrow (Text)"/>
      <charset val="238"/>
    </font>
    <font>
      <sz val="10"/>
      <color theme="1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1E4E4"/>
        <bgColor indexed="64"/>
      </patternFill>
    </fill>
    <fill>
      <patternFill patternType="solid">
        <fgColor rgb="FFE1E4E4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" fontId="0" fillId="0" borderId="7" xfId="0" applyNumberFormat="1" applyBorder="1" applyAlignment="1" applyProtection="1">
      <alignment horizontal="center"/>
      <protection hidden="1"/>
    </xf>
    <xf numFmtId="1" fontId="0" fillId="5" borderId="1" xfId="0" applyNumberFormat="1" applyFill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0" fontId="12" fillId="5" borderId="1" xfId="0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center"/>
      <protection hidden="1"/>
    </xf>
    <xf numFmtId="164" fontId="0" fillId="0" borderId="7" xfId="0" applyNumberFormat="1" applyBorder="1" applyAlignment="1" applyProtection="1">
      <alignment horizontal="center"/>
      <protection hidden="1"/>
    </xf>
    <xf numFmtId="1" fontId="0" fillId="3" borderId="7" xfId="0" applyNumberFormat="1" applyFill="1" applyBorder="1" applyAlignment="1" applyProtection="1">
      <alignment horizontal="center"/>
      <protection hidden="1"/>
    </xf>
    <xf numFmtId="164" fontId="0" fillId="0" borderId="1" xfId="0" applyNumberFormat="1" applyBorder="1" applyAlignment="1" applyProtection="1">
      <alignment horizontal="center"/>
      <protection hidden="1"/>
    </xf>
    <xf numFmtId="1" fontId="0" fillId="3" borderId="1" xfId="0" applyNumberFormat="1" applyFill="1" applyBorder="1" applyAlignment="1" applyProtection="1">
      <alignment horizontal="center"/>
      <protection hidden="1"/>
    </xf>
    <xf numFmtId="0" fontId="0" fillId="5" borderId="0" xfId="0" applyFill="1" applyProtection="1"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0" fontId="3" fillId="5" borderId="0" xfId="0" applyFont="1" applyFill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6" fillId="5" borderId="0" xfId="0" applyFont="1" applyFill="1" applyAlignment="1" applyProtection="1">
      <alignment horizontal="center"/>
      <protection locked="0"/>
    </xf>
    <xf numFmtId="0" fontId="6" fillId="5" borderId="1" xfId="0" applyFont="1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1" fontId="0" fillId="5" borderId="7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1" fontId="0" fillId="5" borderId="0" xfId="0" applyNumberFormat="1" applyFill="1" applyProtection="1"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5" borderId="0" xfId="0" applyFill="1"/>
    <xf numFmtId="0" fontId="0" fillId="5" borderId="0" xfId="0" applyFill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6" fillId="4" borderId="8" xfId="0" applyFont="1" applyFill="1" applyBorder="1"/>
    <xf numFmtId="0" fontId="6" fillId="4" borderId="9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10" fillId="6" borderId="10" xfId="0" applyFont="1" applyFill="1" applyBorder="1"/>
    <xf numFmtId="0" fontId="11" fillId="7" borderId="10" xfId="0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indent="2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left" vertical="center" indent="2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5" fillId="5" borderId="1" xfId="0" applyFont="1" applyFill="1" applyBorder="1"/>
    <xf numFmtId="0" fontId="0" fillId="5" borderId="1" xfId="0" applyFill="1" applyBorder="1" applyAlignment="1">
      <alignment vertical="top"/>
    </xf>
    <xf numFmtId="2" fontId="0" fillId="0" borderId="16" xfId="0" applyNumberFormat="1" applyBorder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16" fillId="5" borderId="7" xfId="0" applyFont="1" applyFill="1" applyBorder="1" applyAlignment="1" applyProtection="1">
      <alignment horizontal="left"/>
      <protection locked="0"/>
    </xf>
    <xf numFmtId="0" fontId="16" fillId="5" borderId="1" xfId="0" applyFont="1" applyFill="1" applyBorder="1" applyAlignment="1" applyProtection="1">
      <alignment horizontal="left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 applyProtection="1">
      <alignment horizontal="center" vertical="center"/>
      <protection hidden="1"/>
    </xf>
    <xf numFmtId="0" fontId="5" fillId="4" borderId="14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/>
    </xf>
    <xf numFmtId="0" fontId="7" fillId="5" borderId="7" xfId="0" applyFont="1" applyFill="1" applyBorder="1" applyAlignment="1">
      <alignment horizontal="left" vertical="top" wrapText="1"/>
    </xf>
    <xf numFmtId="0" fontId="5" fillId="4" borderId="1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1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0" fontId="3" fillId="4" borderId="12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/>
    </xf>
    <xf numFmtId="0" fontId="3" fillId="4" borderId="14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/>
    </xf>
  </cellXfs>
  <cellStyles count="1">
    <cellStyle name="Normálna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E1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55539-D611-444E-871D-9744CEFC3A5E}">
  <sheetPr>
    <pageSetUpPr fitToPage="1"/>
  </sheetPr>
  <dimension ref="A1:L32"/>
  <sheetViews>
    <sheetView tabSelected="1" zoomScale="110" zoomScaleNormal="110" workbookViewId="0">
      <selection activeCell="D2" sqref="D2"/>
    </sheetView>
  </sheetViews>
  <sheetFormatPr defaultColWidth="8.85546875" defaultRowHeight="15"/>
  <cols>
    <col min="1" max="2" width="8.85546875" style="10"/>
    <col min="3" max="3" width="22.7109375" style="10" customWidth="1"/>
    <col min="4" max="7" width="9.42578125" style="10" customWidth="1"/>
    <col min="8" max="8" width="11.42578125" style="10" customWidth="1"/>
    <col min="9" max="9" width="11.7109375" style="10" bestFit="1" customWidth="1"/>
    <col min="10" max="10" width="64" style="10" customWidth="1"/>
    <col min="11" max="11" width="8.85546875" style="10"/>
    <col min="12" max="12" width="21.42578125" style="10" hidden="1" customWidth="1"/>
    <col min="13" max="16384" width="8.85546875" style="10"/>
  </cols>
  <sheetData>
    <row r="1" spans="1:12" ht="8.1" customHeight="1" thickBot="1">
      <c r="A1" s="22"/>
      <c r="B1" s="22"/>
      <c r="C1" s="22"/>
      <c r="D1" s="22"/>
      <c r="E1" s="22"/>
      <c r="F1" s="22"/>
      <c r="G1" s="22"/>
      <c r="H1" s="22"/>
      <c r="I1" s="22"/>
      <c r="J1" s="22"/>
    </row>
    <row r="2" spans="1:12" ht="15.75" thickBot="1">
      <c r="A2" s="54" t="s">
        <v>0</v>
      </c>
      <c r="B2" s="55"/>
      <c r="C2" s="56"/>
      <c r="D2" s="11"/>
      <c r="E2" s="52" t="s">
        <v>1</v>
      </c>
      <c r="F2" s="53"/>
      <c r="G2" s="53"/>
      <c r="H2" s="53"/>
      <c r="I2" s="53"/>
      <c r="J2" s="53"/>
      <c r="L2" s="12"/>
    </row>
    <row r="3" spans="1:12" ht="15.75" thickBot="1">
      <c r="A3" s="57" t="s">
        <v>2</v>
      </c>
      <c r="B3" s="58"/>
      <c r="C3" s="59"/>
      <c r="D3" s="13"/>
      <c r="E3" s="52"/>
      <c r="F3" s="53"/>
      <c r="G3" s="53"/>
      <c r="H3" s="53"/>
      <c r="I3" s="53"/>
      <c r="J3" s="53"/>
      <c r="L3" s="12"/>
    </row>
    <row r="4" spans="1:12" ht="15.75" thickBot="1">
      <c r="A4" s="22"/>
      <c r="B4" s="23"/>
      <c r="C4" s="22"/>
      <c r="D4" s="22"/>
      <c r="E4" s="22"/>
      <c r="F4" s="22"/>
      <c r="G4" s="22"/>
      <c r="H4" s="22"/>
      <c r="I4" s="22"/>
      <c r="J4" s="22"/>
    </row>
    <row r="5" spans="1:12">
      <c r="A5" s="24" t="s">
        <v>3</v>
      </c>
      <c r="B5" s="25" t="s">
        <v>4</v>
      </c>
      <c r="C5" s="26" t="s">
        <v>5</v>
      </c>
      <c r="D5" s="28" t="s">
        <v>6</v>
      </c>
      <c r="E5" s="28" t="s">
        <v>7</v>
      </c>
      <c r="F5" s="28" t="s">
        <v>8</v>
      </c>
      <c r="G5" s="28" t="s">
        <v>9</v>
      </c>
      <c r="H5" s="28" t="s">
        <v>10</v>
      </c>
      <c r="I5" s="28" t="s">
        <v>11</v>
      </c>
      <c r="J5" s="29" t="s">
        <v>12</v>
      </c>
      <c r="L5" s="14"/>
    </row>
    <row r="6" spans="1:12" ht="15.75" thickBot="1">
      <c r="A6" s="30" t="s">
        <v>13</v>
      </c>
      <c r="B6" s="31" t="s">
        <v>13</v>
      </c>
      <c r="C6" s="32"/>
      <c r="D6" s="31" t="s">
        <v>14</v>
      </c>
      <c r="E6" s="33" t="s">
        <v>13</v>
      </c>
      <c r="F6" s="33" t="s">
        <v>15</v>
      </c>
      <c r="G6" s="33" t="s">
        <v>16</v>
      </c>
      <c r="H6" s="33" t="s">
        <v>17</v>
      </c>
      <c r="I6" s="33" t="s">
        <v>18</v>
      </c>
      <c r="J6" s="34" t="s">
        <v>19</v>
      </c>
      <c r="L6" s="15" t="s">
        <v>38</v>
      </c>
    </row>
    <row r="7" spans="1:12">
      <c r="A7" s="16"/>
      <c r="B7" s="1" t="str">
        <f>IF(D2="","",IF(D3="","",D2+170+D3))</f>
        <v/>
      </c>
      <c r="C7" s="35" t="s">
        <v>20</v>
      </c>
      <c r="D7" s="6" t="str">
        <f>IF(F7="","",IF(G7="","",2))</f>
        <v/>
      </c>
      <c r="E7" s="7" t="str">
        <f>IF(F7="","",IF(G7="","",G7/60*D7))</f>
        <v/>
      </c>
      <c r="F7" s="16"/>
      <c r="G7" s="16"/>
      <c r="H7" s="36" t="s">
        <v>21</v>
      </c>
      <c r="I7" s="36" t="s">
        <v>22</v>
      </c>
      <c r="J7" s="44"/>
      <c r="L7" s="17" t="str">
        <f>IF(B7="","",IF(E7="","",B7-E7))</f>
        <v/>
      </c>
    </row>
    <row r="8" spans="1:12">
      <c r="A8" s="4"/>
      <c r="B8" s="2" t="str">
        <f>IF(L7="","",L7)</f>
        <v/>
      </c>
      <c r="C8" s="37" t="s">
        <v>23</v>
      </c>
      <c r="D8" s="8" t="str">
        <f>IF(F8=0,"",IF(F8="","",IF(G8="","",90/F8*60)))</f>
        <v/>
      </c>
      <c r="E8" s="9" t="str">
        <f>IF(F8=0,"",IF(F8="","",IF(G8="","",G8/60*D8)))</f>
        <v/>
      </c>
      <c r="F8" s="18"/>
      <c r="G8" s="18"/>
      <c r="H8" s="38" t="s">
        <v>24</v>
      </c>
      <c r="I8" s="38" t="s">
        <v>22</v>
      </c>
      <c r="J8" s="45"/>
      <c r="L8" s="17" t="str">
        <f>IF(B8="","",IF(E8="","",B8-E8))</f>
        <v/>
      </c>
    </row>
    <row r="9" spans="1:12">
      <c r="A9" s="18"/>
      <c r="B9" s="3" t="str">
        <f>IF(L8="","",L8+3100)</f>
        <v/>
      </c>
      <c r="C9" s="37" t="s">
        <v>25</v>
      </c>
      <c r="D9" s="6" t="str">
        <f>IF(F9="","",IF(G9="","",2))</f>
        <v/>
      </c>
      <c r="E9" s="9" t="str">
        <f>IF(F9="","",IF(G9="","",G9/60*D9))</f>
        <v/>
      </c>
      <c r="F9" s="18"/>
      <c r="G9" s="18"/>
      <c r="H9" s="39" t="s">
        <v>21</v>
      </c>
      <c r="I9" s="38" t="s">
        <v>22</v>
      </c>
      <c r="J9" s="45"/>
      <c r="L9" s="17" t="str">
        <f>IF(B9="","",IF(E9="","",B9-E9))</f>
        <v/>
      </c>
    </row>
    <row r="10" spans="1:12">
      <c r="A10" s="5"/>
      <c r="B10" s="3" t="str">
        <f t="shared" ref="B10:B12" si="0">IF(L9="","",L9)</f>
        <v/>
      </c>
      <c r="C10" s="37" t="s">
        <v>26</v>
      </c>
      <c r="D10" s="8" t="str">
        <f>IF(F10="","",IF(G10="","",IF(E10="","",IF(D3="","",E10/G10*60))))</f>
        <v/>
      </c>
      <c r="E10" s="9" t="str">
        <f>IF(E7="","",IF(E8="","",IF(E9="","",IF(E11="","",IF(E12="","",IF(E13="","",IF(F10="","",IF(G10="","",IF($D$3="","",D3-E7-E8-E9-E11-E12-E13)))))))))</f>
        <v/>
      </c>
      <c r="F10" s="18"/>
      <c r="G10" s="18"/>
      <c r="H10" s="38" t="s">
        <v>24</v>
      </c>
      <c r="I10" s="38" t="s">
        <v>22</v>
      </c>
      <c r="J10" s="45"/>
      <c r="L10" s="17" t="str">
        <f>IF(B10="","",IF(E10="","",B10-E10))</f>
        <v/>
      </c>
    </row>
    <row r="11" spans="1:12">
      <c r="A11" s="5"/>
      <c r="B11" s="3" t="str">
        <f t="shared" si="0"/>
        <v/>
      </c>
      <c r="C11" s="37" t="s">
        <v>27</v>
      </c>
      <c r="D11" s="6" t="str">
        <f>IF(F11="","",IF(G11="","",2))</f>
        <v/>
      </c>
      <c r="E11" s="9" t="str">
        <f>IF(F11="","",IF(G11="","",G11/60*D11))</f>
        <v/>
      </c>
      <c r="F11" s="18"/>
      <c r="G11" s="18"/>
      <c r="H11" s="38" t="s">
        <v>21</v>
      </c>
      <c r="I11" s="38" t="s">
        <v>22</v>
      </c>
      <c r="J11" s="45"/>
      <c r="L11" s="17" t="str">
        <f>IF(B11="","",IF(E11="","",B11-E11-3100))</f>
        <v/>
      </c>
    </row>
    <row r="12" spans="1:12">
      <c r="A12" s="18"/>
      <c r="B12" s="3" t="str">
        <f t="shared" si="0"/>
        <v/>
      </c>
      <c r="C12" s="37" t="s">
        <v>28</v>
      </c>
      <c r="D12" s="8" t="str">
        <f>IF(F12=0,"",IF(F12="","",IF(G12="","",60/F12*60)))</f>
        <v/>
      </c>
      <c r="E12" s="9" t="str">
        <f>IF(F12=0,"",IF(F12="","",IF(G12="","",G12/60*D12)))</f>
        <v/>
      </c>
      <c r="F12" s="18"/>
      <c r="G12" s="18"/>
      <c r="H12" s="38" t="s">
        <v>24</v>
      </c>
      <c r="I12" s="38" t="s">
        <v>22</v>
      </c>
      <c r="J12" s="45"/>
      <c r="L12" s="17" t="str">
        <f>IF(B12="","",IF(E12="","",B12-E12))</f>
        <v/>
      </c>
    </row>
    <row r="13" spans="1:12">
      <c r="A13" s="23"/>
      <c r="B13" s="22"/>
      <c r="C13" s="37" t="s">
        <v>29</v>
      </c>
      <c r="D13" s="6" t="str">
        <f>IF(F13="","",IF(G13="","",20))</f>
        <v/>
      </c>
      <c r="E13" s="9" t="str">
        <f>IF(F13="","",IF(G13="","",G13/60*D13))</f>
        <v/>
      </c>
      <c r="F13" s="18"/>
      <c r="G13" s="18"/>
      <c r="H13" s="38" t="s">
        <v>30</v>
      </c>
      <c r="I13" s="38" t="s">
        <v>22</v>
      </c>
      <c r="J13" s="45"/>
      <c r="L13" s="20"/>
    </row>
    <row r="14" spans="1:12" s="22" customFormat="1" ht="15.75" thickBot="1"/>
    <row r="15" spans="1:12" s="22" customFormat="1" ht="15.75" thickBot="1">
      <c r="A15" s="48" t="s">
        <v>31</v>
      </c>
      <c r="B15" s="49"/>
      <c r="C15" s="49"/>
      <c r="D15" s="49"/>
      <c r="E15" s="49"/>
      <c r="F15" s="49"/>
      <c r="G15" s="49"/>
      <c r="H15" s="49"/>
      <c r="I15" s="49"/>
      <c r="J15" s="50"/>
      <c r="L15" s="40"/>
    </row>
    <row r="16" spans="1:12" s="22" customFormat="1" ht="369" customHeight="1">
      <c r="A16" s="51" t="s">
        <v>32</v>
      </c>
      <c r="B16" s="51"/>
      <c r="C16" s="51"/>
      <c r="D16" s="51"/>
      <c r="E16" s="51"/>
      <c r="F16" s="51"/>
      <c r="G16" s="51"/>
      <c r="H16" s="51"/>
      <c r="I16" s="51"/>
      <c r="J16" s="51"/>
      <c r="L16" s="41"/>
    </row>
    <row r="17" spans="1:12" s="22" customFormat="1" ht="15.75" thickBot="1"/>
    <row r="18" spans="1:12" ht="15.75" thickBot="1">
      <c r="A18" s="48" t="s">
        <v>0</v>
      </c>
      <c r="B18" s="49"/>
      <c r="C18" s="49"/>
      <c r="D18" s="42">
        <f>$D$2</f>
        <v>0</v>
      </c>
      <c r="E18" s="52" t="s">
        <v>33</v>
      </c>
      <c r="F18" s="53"/>
      <c r="G18" s="53"/>
      <c r="H18" s="53"/>
      <c r="I18" s="53"/>
      <c r="J18" s="43"/>
    </row>
    <row r="19" spans="1:12" ht="15.75" thickBot="1">
      <c r="A19" s="60" t="s">
        <v>2</v>
      </c>
      <c r="B19" s="61"/>
      <c r="C19" s="61"/>
      <c r="D19" s="21"/>
      <c r="E19" s="52"/>
      <c r="F19" s="53"/>
      <c r="G19" s="53"/>
      <c r="H19" s="53"/>
      <c r="I19" s="53"/>
      <c r="J19" s="43"/>
    </row>
    <row r="20" spans="1:12" ht="15.75" thickBot="1">
      <c r="A20" s="22"/>
      <c r="B20" s="23"/>
      <c r="C20" s="22"/>
      <c r="D20" s="22"/>
      <c r="E20" s="22"/>
      <c r="F20" s="22"/>
      <c r="G20" s="22"/>
      <c r="H20" s="22"/>
      <c r="I20" s="22"/>
      <c r="J20" s="22"/>
    </row>
    <row r="21" spans="1:12">
      <c r="A21" s="24" t="s">
        <v>3</v>
      </c>
      <c r="B21" s="25" t="s">
        <v>4</v>
      </c>
      <c r="C21" s="26" t="s">
        <v>5</v>
      </c>
      <c r="D21" s="27" t="s">
        <v>6</v>
      </c>
      <c r="E21" s="27" t="s">
        <v>7</v>
      </c>
      <c r="F21" s="27" t="s">
        <v>8</v>
      </c>
      <c r="G21" s="27" t="s">
        <v>9</v>
      </c>
      <c r="H21" s="28" t="s">
        <v>10</v>
      </c>
      <c r="I21" s="29" t="s">
        <v>11</v>
      </c>
      <c r="J21" s="29" t="s">
        <v>12</v>
      </c>
    </row>
    <row r="22" spans="1:12" ht="15.75" thickBot="1">
      <c r="A22" s="30" t="s">
        <v>13</v>
      </c>
      <c r="B22" s="31" t="s">
        <v>13</v>
      </c>
      <c r="C22" s="32"/>
      <c r="D22" s="31" t="s">
        <v>14</v>
      </c>
      <c r="E22" s="33" t="s">
        <v>13</v>
      </c>
      <c r="F22" s="33" t="s">
        <v>15</v>
      </c>
      <c r="G22" s="33" t="s">
        <v>16</v>
      </c>
      <c r="H22" s="33" t="s">
        <v>17</v>
      </c>
      <c r="I22" s="34" t="s">
        <v>18</v>
      </c>
      <c r="J22" s="34" t="s">
        <v>19</v>
      </c>
      <c r="L22" s="19" t="s">
        <v>38</v>
      </c>
    </row>
    <row r="23" spans="1:12">
      <c r="A23" s="46"/>
      <c r="B23" s="1" t="str">
        <f>IF(D18="","",IF(D19="","",D18+170+D19+1500))</f>
        <v/>
      </c>
      <c r="C23" s="35" t="s">
        <v>20</v>
      </c>
      <c r="D23" s="6" t="str">
        <f>IF(F23="","",IF(G23="","",2))</f>
        <v/>
      </c>
      <c r="E23" s="7" t="str">
        <f>IF(F23="","",IF(G23="","",G23/60*D23))</f>
        <v/>
      </c>
      <c r="F23" s="16"/>
      <c r="G23" s="16"/>
      <c r="H23" s="36" t="s">
        <v>21</v>
      </c>
      <c r="I23" s="36" t="s">
        <v>22</v>
      </c>
      <c r="J23" s="44"/>
      <c r="L23" s="17" t="str">
        <f>IF(B23="","",IF(E23="","",B23-E23))</f>
        <v/>
      </c>
    </row>
    <row r="24" spans="1:12">
      <c r="A24" s="47">
        <f>$A$23</f>
        <v>0</v>
      </c>
      <c r="B24" s="2" t="str">
        <f>IF(L23="","",L23)</f>
        <v/>
      </c>
      <c r="C24" s="37" t="s">
        <v>34</v>
      </c>
      <c r="D24" s="8" t="str">
        <f>IF(F24=0,"",IF(F24="","",IF(G24="","",220/F24*60)))</f>
        <v/>
      </c>
      <c r="E24" s="9" t="str">
        <f>IF(F24=0,"",IF(F24="","",IF(G24="","",G24/60*D24)))</f>
        <v/>
      </c>
      <c r="F24" s="18"/>
      <c r="G24" s="18"/>
      <c r="H24" s="38" t="s">
        <v>24</v>
      </c>
      <c r="I24" s="38" t="s">
        <v>22</v>
      </c>
      <c r="J24" s="45"/>
      <c r="L24" s="17" t="str">
        <f>IF(B24="","",IF(E24="","",B24-E24))</f>
        <v/>
      </c>
    </row>
    <row r="25" spans="1:12">
      <c r="A25" s="47">
        <f t="shared" ref="A25:A26" si="1">$A$23</f>
        <v>0</v>
      </c>
      <c r="B25" s="3" t="str">
        <f>IF(L24="","",L24)</f>
        <v/>
      </c>
      <c r="C25" s="37" t="s">
        <v>35</v>
      </c>
      <c r="D25" s="8" t="str">
        <f>IF(F25="","",IF(G25="","",IF(E25="","",IF(D19="","",E25/G25*60))))</f>
        <v/>
      </c>
      <c r="E25" s="9" t="str">
        <f>IF(E23="","",IF(E24="","",IF(E26="","",IF(E27="","",IF(F25="","",IF(G25="","",IF(D19="","",D19-E23-E24-E26-E27)))))))</f>
        <v/>
      </c>
      <c r="F25" s="18"/>
      <c r="G25" s="18"/>
      <c r="H25" s="38" t="s">
        <v>21</v>
      </c>
      <c r="I25" s="38" t="s">
        <v>22</v>
      </c>
      <c r="J25" s="45"/>
      <c r="L25" s="17" t="str">
        <f>IF(B25="","",IF(E25="","",B25-E25))</f>
        <v/>
      </c>
    </row>
    <row r="26" spans="1:12">
      <c r="A26" s="47">
        <f t="shared" si="1"/>
        <v>0</v>
      </c>
      <c r="B26" s="3" t="str">
        <f>IF(L25="","",L25)</f>
        <v/>
      </c>
      <c r="C26" s="37" t="s">
        <v>28</v>
      </c>
      <c r="D26" s="8" t="str">
        <f>IF(F26=0,"",IF(F26="","",IF(G26="","",60/F26*60)))</f>
        <v/>
      </c>
      <c r="E26" s="9" t="str">
        <f>IF(F26=0,"",IF(F26="","",IF(G26="","",G26/60*D26)))</f>
        <v/>
      </c>
      <c r="F26" s="18"/>
      <c r="G26" s="18"/>
      <c r="H26" s="38" t="s">
        <v>24</v>
      </c>
      <c r="I26" s="38" t="s">
        <v>22</v>
      </c>
      <c r="J26" s="45"/>
      <c r="L26" s="17" t="str">
        <f>IF(B26="","",IF(E26="","",B26-E26))</f>
        <v/>
      </c>
    </row>
    <row r="27" spans="1:12">
      <c r="A27" s="22"/>
      <c r="B27" s="22"/>
      <c r="C27" s="37" t="s">
        <v>29</v>
      </c>
      <c r="D27" s="6" t="str">
        <f>IF(F27="","",IF(G27="","",20))</f>
        <v/>
      </c>
      <c r="E27" s="9" t="str">
        <f>IF(F27="","",IF(G27="","",G27/60*D27))</f>
        <v/>
      </c>
      <c r="F27" s="18"/>
      <c r="G27" s="18"/>
      <c r="H27" s="38" t="s">
        <v>30</v>
      </c>
      <c r="I27" s="38" t="s">
        <v>22</v>
      </c>
      <c r="J27" s="45"/>
      <c r="L27" s="20"/>
    </row>
    <row r="28" spans="1:12" s="22" customFormat="1" ht="15.75" thickBot="1">
      <c r="J28" s="23"/>
    </row>
    <row r="29" spans="1:12" s="22" customFormat="1" ht="15.75" thickBot="1">
      <c r="A29" s="48" t="s">
        <v>36</v>
      </c>
      <c r="B29" s="49"/>
      <c r="C29" s="49"/>
      <c r="D29" s="49"/>
      <c r="E29" s="49"/>
      <c r="F29" s="49"/>
      <c r="G29" s="49"/>
      <c r="H29" s="49"/>
      <c r="I29" s="49"/>
      <c r="J29" s="50"/>
      <c r="L29" s="40"/>
    </row>
    <row r="30" spans="1:12" s="22" customFormat="1" ht="273.95" customHeight="1">
      <c r="A30" s="51" t="s">
        <v>37</v>
      </c>
      <c r="B30" s="51"/>
      <c r="C30" s="51"/>
      <c r="D30" s="51"/>
      <c r="E30" s="51"/>
      <c r="F30" s="51"/>
      <c r="G30" s="51"/>
      <c r="H30" s="51"/>
      <c r="I30" s="51"/>
      <c r="J30" s="51"/>
      <c r="L30" s="41"/>
    </row>
    <row r="31" spans="1:12" s="22" customFormat="1"/>
    <row r="32" spans="1:12" s="22" customFormat="1"/>
  </sheetData>
  <sheetProtection algorithmName="SHA-512" hashValue="9BgT2myzmo5nPFSNe0Yt8RZ20nuycmlYbRiSkHvgl2Ypg6vUOUsemezORlzo33nKU9wB8HpIgu74wY+OowFD5w==" saltValue="7e9I92RuBDpu4Leus2STrg==" spinCount="100000" sheet="1" selectLockedCells="1"/>
  <mergeCells count="10">
    <mergeCell ref="A29:J29"/>
    <mergeCell ref="A30:J30"/>
    <mergeCell ref="E18:I19"/>
    <mergeCell ref="A2:C2"/>
    <mergeCell ref="A3:C3"/>
    <mergeCell ref="A18:C18"/>
    <mergeCell ref="A19:C19"/>
    <mergeCell ref="E2:J3"/>
    <mergeCell ref="A15:J15"/>
    <mergeCell ref="A16:J16"/>
  </mergeCells>
  <phoneticPr fontId="4" type="noConversion"/>
  <conditionalFormatting sqref="B7 B9 B12">
    <cfRule type="cellIs" dxfId="11" priority="9" stopIfTrue="1" operator="equal">
      <formula>""</formula>
    </cfRule>
    <cfRule type="cellIs" dxfId="10" priority="12" operator="lessThanOrEqual">
      <formula>$A7</formula>
    </cfRule>
    <cfRule type="cellIs" dxfId="9" priority="13" operator="greaterThan">
      <formula>$A7</formula>
    </cfRule>
  </conditionalFormatting>
  <conditionalFormatting sqref="B23">
    <cfRule type="cellIs" dxfId="8" priority="6" stopIfTrue="1" operator="equal">
      <formula>""</formula>
    </cfRule>
    <cfRule type="cellIs" dxfId="7" priority="7" operator="lessThanOrEqual">
      <formula>$A23</formula>
    </cfRule>
    <cfRule type="cellIs" dxfId="6" priority="8" operator="greaterThan">
      <formula>$A23</formula>
    </cfRule>
  </conditionalFormatting>
  <conditionalFormatting sqref="D10">
    <cfRule type="cellIs" dxfId="5" priority="14" operator="equal">
      <formula>""</formula>
    </cfRule>
    <cfRule type="cellIs" dxfId="4" priority="16" operator="greaterThanOrEqual">
      <formula>90-90*5%</formula>
    </cfRule>
    <cfRule type="cellIs" dxfId="3" priority="17" operator="lessThan">
      <formula>90-90*5%</formula>
    </cfRule>
  </conditionalFormatting>
  <conditionalFormatting sqref="D25">
    <cfRule type="cellIs" dxfId="2" priority="3" operator="equal">
      <formula>""</formula>
    </cfRule>
    <cfRule type="cellIs" dxfId="1" priority="4" operator="greaterThanOrEqual">
      <formula>0</formula>
    </cfRule>
    <cfRule type="cellIs" dxfId="0" priority="5" operator="lessThan">
      <formula>0</formula>
    </cfRule>
  </conditionalFormatting>
  <pageMargins left="0.7" right="0.7" top="0.75" bottom="0.75" header="0.3" footer="0.3"/>
  <pageSetup paperSize="9" scale="70" fitToHeight="0" orientation="landscape" horizontalDpi="0" verticalDpi="0"/>
  <rowBreaks count="1" manualBreakCount="1">
    <brk id="17" max="16383" man="1"/>
  </rowBreaks>
  <ignoredErrors>
    <ignoredError sqref="D10:E10 L11 B9 E25 E12 D8:E8" formula="1"/>
  </ignoredErrors>
</worksheet>
</file>

<file path=docMetadata/LabelInfo.xml><?xml version="1.0" encoding="utf-8"?>
<clbl:labelList xmlns:clbl="http://schemas.microsoft.com/office/2020/mipLabelMetadata">
  <clbl:label id="{25a61c73-d7b8-40f5-af68-029b27d4ee74}" enabled="0" method="" siteId="{25a61c73-d7b8-40f5-af68-029b27d4ee7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Andrej Ďurikovič</dc:creator>
  <cp:keywords/>
  <dc:description/>
  <cp:lastModifiedBy>DaPe</cp:lastModifiedBy>
  <cp:revision/>
  <cp:lastPrinted>2025-04-17T13:06:27Z</cp:lastPrinted>
  <dcterms:created xsi:type="dcterms:W3CDTF">2024-12-16T13:43:47Z</dcterms:created>
  <dcterms:modified xsi:type="dcterms:W3CDTF">2025-06-30T17:09:12Z</dcterms:modified>
  <cp:category/>
  <cp:contentStatus/>
</cp:coreProperties>
</file>